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8735" windowHeight="11700"/>
  </bookViews>
  <sheets>
    <sheet name="Rosa" sheetId="1" r:id="rId1"/>
    <sheet name="Sestetto" sheetId="2" r:id="rId2"/>
  </sheets>
  <definedNames>
    <definedName name="d">Rosa!$D$4</definedName>
    <definedName name="tabdati">Rosa!$A$3:$F$18</definedName>
    <definedName name="tabdaticonrice">Rosa!$A$3:$I$18</definedName>
    <definedName name="z6P1">Rosa!$D$4</definedName>
  </definedNames>
  <calcPr calcId="125725"/>
</workbook>
</file>

<file path=xl/calcChain.xml><?xml version="1.0" encoding="utf-8"?>
<calcChain xmlns="http://schemas.openxmlformats.org/spreadsheetml/2006/main">
  <c r="H26" i="2"/>
  <c r="I26"/>
  <c r="J26"/>
  <c r="H27"/>
  <c r="I27"/>
  <c r="J27"/>
  <c r="H28"/>
  <c r="I28"/>
  <c r="J28"/>
  <c r="H29"/>
  <c r="I29"/>
  <c r="J29"/>
  <c r="H30"/>
  <c r="I30"/>
  <c r="J30"/>
  <c r="J25"/>
  <c r="I25"/>
  <c r="H25"/>
  <c r="C6"/>
  <c r="D9" s="1"/>
  <c r="E12" s="1"/>
  <c r="E16" s="1"/>
  <c r="D19" s="1"/>
  <c r="D6"/>
  <c r="E9" s="1"/>
  <c r="E13" s="1"/>
  <c r="D16" s="1"/>
  <c r="C19" s="1"/>
  <c r="E6"/>
  <c r="E10" s="1"/>
  <c r="D13" s="1"/>
  <c r="C16" s="1"/>
  <c r="C18" s="1"/>
  <c r="C7"/>
  <c r="C9" s="1"/>
  <c r="D12" s="1"/>
  <c r="E15" s="1"/>
  <c r="E19" s="1"/>
  <c r="D7"/>
  <c r="C10" s="1"/>
  <c r="C12" s="1"/>
  <c r="D15" s="1"/>
  <c r="E18" s="1"/>
  <c r="E7"/>
  <c r="D10" s="1"/>
  <c r="C13" s="1"/>
  <c r="C15" s="1"/>
  <c r="D18" s="1"/>
  <c r="G10"/>
  <c r="L10" s="1"/>
  <c r="G9"/>
  <c r="I9" s="1"/>
  <c r="G8"/>
  <c r="L8" s="1"/>
  <c r="G7"/>
  <c r="I7" s="1"/>
  <c r="G6"/>
  <c r="L6" s="1"/>
  <c r="G5"/>
  <c r="K5" s="1"/>
  <c r="I31" l="1"/>
  <c r="K9"/>
  <c r="I5"/>
  <c r="K10"/>
  <c r="I10"/>
  <c r="H5"/>
  <c r="H15" s="1"/>
  <c r="J10"/>
  <c r="H10"/>
  <c r="J9"/>
  <c r="H9"/>
  <c r="J8"/>
  <c r="H8"/>
  <c r="J7"/>
  <c r="H7"/>
  <c r="J6"/>
  <c r="H6"/>
  <c r="L9"/>
  <c r="L7"/>
  <c r="L5"/>
  <c r="J20" s="1"/>
  <c r="J5"/>
  <c r="K8"/>
  <c r="I8"/>
  <c r="K7"/>
  <c r="K6"/>
  <c r="I6"/>
  <c r="H31"/>
  <c r="K31" s="1"/>
  <c r="J31"/>
  <c r="K30"/>
  <c r="K29"/>
  <c r="K28"/>
  <c r="K27"/>
  <c r="K26"/>
  <c r="K25"/>
  <c r="J19"/>
  <c r="I19"/>
  <c r="H20"/>
  <c r="J18"/>
  <c r="I18"/>
  <c r="H19"/>
  <c r="J17"/>
  <c r="I17"/>
  <c r="H18"/>
  <c r="J16"/>
  <c r="I16"/>
  <c r="H17"/>
  <c r="J15"/>
  <c r="I20"/>
  <c r="H16"/>
  <c r="I15"/>
  <c r="H21" l="1"/>
  <c r="J21"/>
  <c r="K20"/>
  <c r="K19"/>
  <c r="K15"/>
  <c r="I21"/>
  <c r="K16"/>
  <c r="K17"/>
  <c r="K18"/>
  <c r="K21" l="1"/>
</calcChain>
</file>

<file path=xl/comments1.xml><?xml version="1.0" encoding="utf-8"?>
<comments xmlns="http://schemas.openxmlformats.org/spreadsheetml/2006/main">
  <authors>
    <author>Andrea Asta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Andrea Asta:</t>
        </r>
        <r>
          <rPr>
            <sz val="9"/>
            <color indexed="81"/>
            <rFont val="Tahoma"/>
            <family val="2"/>
          </rPr>
          <t xml:space="preserve">
Numeri di maglia dei giocatori</t>
        </r>
      </text>
    </comment>
  </commentList>
</comments>
</file>

<file path=xl/comments2.xml><?xml version="1.0" encoding="utf-8"?>
<comments xmlns="http://schemas.openxmlformats.org/spreadsheetml/2006/main">
  <authors>
    <author>Andrea</author>
  </authors>
  <commentList>
    <comment ref="C3" authorId="0">
      <text>
        <r>
          <rPr>
            <b/>
            <sz val="8"/>
            <color indexed="81"/>
            <rFont val="Tahoma"/>
            <family val="2"/>
          </rPr>
          <t>Andrea:</t>
        </r>
        <r>
          <rPr>
            <sz val="8"/>
            <color indexed="81"/>
            <rFont val="Tahoma"/>
            <family val="2"/>
          </rPr>
          <t xml:space="preserve">
Zona 4</t>
        </r>
      </text>
    </comment>
    <comment ref="D3" authorId="0">
      <text>
        <r>
          <rPr>
            <b/>
            <sz val="8"/>
            <color indexed="81"/>
            <rFont val="Tahoma"/>
            <family val="2"/>
          </rPr>
          <t>Andrea:</t>
        </r>
        <r>
          <rPr>
            <sz val="8"/>
            <color indexed="81"/>
            <rFont val="Tahoma"/>
            <family val="2"/>
          </rPr>
          <t xml:space="preserve">
Zona 3</t>
        </r>
      </text>
    </comment>
    <comment ref="E3" authorId="0">
      <text>
        <r>
          <rPr>
            <b/>
            <sz val="8"/>
            <color indexed="81"/>
            <rFont val="Tahoma"/>
            <family val="2"/>
          </rPr>
          <t>Andrea:</t>
        </r>
        <r>
          <rPr>
            <sz val="8"/>
            <color indexed="81"/>
            <rFont val="Tahoma"/>
            <family val="2"/>
          </rPr>
          <t xml:space="preserve">
Zona 2</t>
        </r>
      </text>
    </comment>
    <comment ref="C4" authorId="0">
      <text>
        <r>
          <rPr>
            <b/>
            <sz val="8"/>
            <color indexed="81"/>
            <rFont val="Tahoma"/>
            <family val="2"/>
          </rPr>
          <t>Andrea:</t>
        </r>
        <r>
          <rPr>
            <sz val="8"/>
            <color indexed="81"/>
            <rFont val="Tahoma"/>
            <family val="2"/>
          </rPr>
          <t xml:space="preserve">
Zona 5</t>
        </r>
      </text>
    </comment>
    <comment ref="D4" authorId="0">
      <text>
        <r>
          <rPr>
            <b/>
            <sz val="8"/>
            <color indexed="81"/>
            <rFont val="Tahoma"/>
            <family val="2"/>
          </rPr>
          <t>Andrea:</t>
        </r>
        <r>
          <rPr>
            <sz val="8"/>
            <color indexed="81"/>
            <rFont val="Tahoma"/>
            <family val="2"/>
          </rPr>
          <t xml:space="preserve">
Zona 6</t>
        </r>
      </text>
    </comment>
    <comment ref="E4" authorId="0">
      <text>
        <r>
          <rPr>
            <b/>
            <sz val="8"/>
            <color indexed="81"/>
            <rFont val="Tahoma"/>
            <family val="2"/>
          </rPr>
          <t>Andrea:</t>
        </r>
        <r>
          <rPr>
            <sz val="8"/>
            <color indexed="81"/>
            <rFont val="Tahoma"/>
            <family val="2"/>
          </rPr>
          <t xml:space="preserve">
Zona 1</t>
        </r>
      </text>
    </comment>
  </commentList>
</comments>
</file>

<file path=xl/sharedStrings.xml><?xml version="1.0" encoding="utf-8"?>
<sst xmlns="http://schemas.openxmlformats.org/spreadsheetml/2006/main" count="50" uniqueCount="30">
  <si>
    <t>Capacità dei giocatori</t>
  </si>
  <si>
    <t>#</t>
  </si>
  <si>
    <t>Fal-Bat</t>
  </si>
  <si>
    <t>Inc-Bat</t>
  </si>
  <si>
    <t>Fal-Atk</t>
  </si>
  <si>
    <t>Inc-Atk</t>
  </si>
  <si>
    <t>Mur</t>
  </si>
  <si>
    <t>Nota: valutare con un numero da 1 (pessimo) a 5 (ottimo)</t>
  </si>
  <si>
    <t>P1</t>
  </si>
  <si>
    <t>P6</t>
  </si>
  <si>
    <t>P5</t>
  </si>
  <si>
    <t>P4</t>
  </si>
  <si>
    <t>P3</t>
  </si>
  <si>
    <t>P2</t>
  </si>
  <si>
    <t>Esito analisi rotazioni</t>
  </si>
  <si>
    <t>P</t>
  </si>
  <si>
    <t>Bat</t>
  </si>
  <si>
    <t>Atk</t>
  </si>
  <si>
    <t>Totale</t>
  </si>
  <si>
    <t>Capacità dei giocatori selezionati</t>
  </si>
  <si>
    <t>Media</t>
  </si>
  <si>
    <t>Analisi Ricezione</t>
  </si>
  <si>
    <t>Sx</t>
  </si>
  <si>
    <t>C</t>
  </si>
  <si>
    <t>Dx</t>
  </si>
  <si>
    <t>Ric-Sx</t>
  </si>
  <si>
    <t>Ric-C</t>
  </si>
  <si>
    <t>Ric-Dx</t>
  </si>
  <si>
    <t>Ricettori per giro</t>
  </si>
  <si>
    <t>Sestetto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</si>
</sst>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3" borderId="4" xfId="0" applyFont="1" applyFill="1" applyBorder="1" applyAlignment="1" applyProtection="1">
      <alignment horizontal="center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1" fillId="3" borderId="2" xfId="0" applyFont="1" applyFill="1" applyBorder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1" fontId="0" fillId="0" borderId="8" xfId="0" applyNumberFormat="1" applyBorder="1" applyAlignment="1" applyProtection="1">
      <alignment horizont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hidden="1"/>
    </xf>
    <xf numFmtId="0" fontId="1" fillId="5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1" fillId="6" borderId="0" xfId="0" applyFont="1" applyFill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1" fillId="8" borderId="4" xfId="0" applyFont="1" applyFill="1" applyBorder="1" applyAlignment="1" applyProtection="1">
      <alignment horizontal="center"/>
      <protection hidden="1"/>
    </xf>
    <xf numFmtId="0" fontId="1" fillId="8" borderId="20" xfId="0" applyFont="1" applyFill="1" applyBorder="1" applyAlignment="1" applyProtection="1">
      <alignment horizontal="center"/>
      <protection hidden="1"/>
    </xf>
    <xf numFmtId="0" fontId="1" fillId="8" borderId="21" xfId="0" applyFont="1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164" fontId="0" fillId="0" borderId="14" xfId="0" applyNumberFormat="1" applyBorder="1" applyAlignment="1" applyProtection="1">
      <alignment horizontal="center"/>
      <protection hidden="1"/>
    </xf>
    <xf numFmtId="164" fontId="0" fillId="0" borderId="15" xfId="0" applyNumberFormat="1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/>
      <protection hidden="1"/>
    </xf>
    <xf numFmtId="164" fontId="0" fillId="0" borderId="25" xfId="0" applyNumberFormat="1" applyBorder="1" applyAlignment="1" applyProtection="1">
      <alignment horizontal="center"/>
      <protection hidden="1"/>
    </xf>
    <xf numFmtId="164" fontId="0" fillId="0" borderId="11" xfId="0" applyNumberFormat="1" applyBorder="1" applyAlignment="1" applyProtection="1">
      <alignment horizontal="center"/>
      <protection hidden="1"/>
    </xf>
    <xf numFmtId="1" fontId="0" fillId="0" borderId="7" xfId="0" applyNumberFormat="1" applyBorder="1" applyAlignment="1" applyProtection="1">
      <alignment horizontal="center"/>
      <protection hidden="1"/>
    </xf>
    <xf numFmtId="1" fontId="0" fillId="0" borderId="26" xfId="0" applyNumberFormat="1" applyBorder="1" applyAlignment="1" applyProtection="1">
      <alignment horizontal="center"/>
      <protection hidden="1"/>
    </xf>
    <xf numFmtId="0" fontId="0" fillId="0" borderId="31" xfId="0" applyBorder="1" applyAlignment="1" applyProtection="1">
      <alignment horizontal="center"/>
      <protection hidden="1"/>
    </xf>
    <xf numFmtId="164" fontId="0" fillId="0" borderId="32" xfId="0" applyNumberFormat="1" applyBorder="1" applyAlignment="1" applyProtection="1">
      <alignment horizontal="center"/>
      <protection hidden="1"/>
    </xf>
    <xf numFmtId="164" fontId="0" fillId="0" borderId="33" xfId="0" applyNumberForma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1" fillId="3" borderId="28" xfId="0" applyFont="1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locked="0"/>
    </xf>
    <xf numFmtId="1" fontId="0" fillId="0" borderId="25" xfId="0" applyNumberFormat="1" applyBorder="1" applyAlignment="1" applyProtection="1">
      <alignment horizontal="center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1" fontId="0" fillId="0" borderId="18" xfId="0" applyNumberFormat="1" applyBorder="1" applyAlignment="1" applyProtection="1">
      <alignment horizontal="center"/>
      <protection locked="0"/>
    </xf>
    <xf numFmtId="1" fontId="0" fillId="0" borderId="19" xfId="0" applyNumberFormat="1" applyBorder="1" applyAlignment="1" applyProtection="1">
      <alignment horizontal="center"/>
      <protection locked="0"/>
    </xf>
    <xf numFmtId="1" fontId="0" fillId="0" borderId="37" xfId="0" applyNumberForma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2" xfId="0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6" borderId="5" xfId="0" applyFont="1" applyFill="1" applyBorder="1" applyAlignment="1" applyProtection="1">
      <alignment horizontal="center"/>
      <protection hidden="1"/>
    </xf>
    <xf numFmtId="0" fontId="1" fillId="6" borderId="2" xfId="0" applyFont="1" applyFill="1" applyBorder="1" applyAlignment="1" applyProtection="1">
      <alignment horizontal="center"/>
      <protection hidden="1"/>
    </xf>
    <xf numFmtId="0" fontId="1" fillId="6" borderId="3" xfId="0" applyFont="1" applyFill="1" applyBorder="1" applyAlignment="1" applyProtection="1">
      <alignment horizontal="center"/>
      <protection hidden="1"/>
    </xf>
    <xf numFmtId="0" fontId="1" fillId="6" borderId="6" xfId="0" applyFont="1" applyFill="1" applyBorder="1" applyAlignment="1" applyProtection="1">
      <alignment horizontal="center"/>
      <protection hidden="1"/>
    </xf>
    <xf numFmtId="0" fontId="1" fillId="6" borderId="40" xfId="0" applyFont="1" applyFill="1" applyBorder="1" applyAlignment="1" applyProtection="1">
      <alignment horizontal="center"/>
      <protection hidden="1"/>
    </xf>
    <xf numFmtId="0" fontId="1" fillId="6" borderId="41" xfId="0" applyFont="1" applyFill="1" applyBorder="1" applyAlignment="1" applyProtection="1">
      <alignment horizontal="center"/>
      <protection hidden="1"/>
    </xf>
    <xf numFmtId="1" fontId="0" fillId="0" borderId="43" xfId="0" applyNumberFormat="1" applyBorder="1" applyAlignment="1" applyProtection="1">
      <alignment horizontal="center"/>
      <protection hidden="1"/>
    </xf>
    <xf numFmtId="0" fontId="1" fillId="10" borderId="39" xfId="0" applyFont="1" applyFill="1" applyBorder="1" applyAlignment="1" applyProtection="1">
      <alignment horizontal="center"/>
      <protection hidden="1"/>
    </xf>
    <xf numFmtId="0" fontId="1" fillId="10" borderId="7" xfId="0" applyFont="1" applyFill="1" applyBorder="1" applyAlignment="1" applyProtection="1">
      <alignment horizontal="center"/>
      <protection hidden="1"/>
    </xf>
    <xf numFmtId="0" fontId="1" fillId="10" borderId="8" xfId="0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2" fillId="2" borderId="36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3" fillId="4" borderId="28" xfId="0" applyFont="1" applyFill="1" applyBorder="1" applyAlignment="1" applyProtection="1">
      <alignment horizontal="center"/>
      <protection hidden="1"/>
    </xf>
    <xf numFmtId="0" fontId="3" fillId="4" borderId="29" xfId="0" applyFont="1" applyFill="1" applyBorder="1" applyAlignment="1" applyProtection="1">
      <alignment horizontal="center"/>
      <protection hidden="1"/>
    </xf>
    <xf numFmtId="0" fontId="3" fillId="4" borderId="30" xfId="0" applyFont="1" applyFill="1" applyBorder="1" applyAlignment="1" applyProtection="1">
      <alignment horizontal="center"/>
      <protection hidden="1"/>
    </xf>
    <xf numFmtId="0" fontId="6" fillId="0" borderId="27" xfId="0" applyFont="1" applyBorder="1" applyAlignment="1" applyProtection="1">
      <alignment horizontal="center"/>
      <protection hidden="1"/>
    </xf>
    <xf numFmtId="164" fontId="0" fillId="0" borderId="15" xfId="0" applyNumberFormat="1" applyBorder="1" applyAlignment="1" applyProtection="1">
      <alignment horizontal="center"/>
      <protection hidden="1"/>
    </xf>
    <xf numFmtId="164" fontId="0" fillId="0" borderId="16" xfId="0" applyNumberFormat="1" applyBorder="1" applyAlignment="1" applyProtection="1">
      <alignment horizontal="center"/>
      <protection hidden="1"/>
    </xf>
    <xf numFmtId="164" fontId="0" fillId="0" borderId="11" xfId="0" applyNumberFormat="1" applyBorder="1" applyAlignment="1" applyProtection="1">
      <alignment horizontal="center"/>
      <protection hidden="1"/>
    </xf>
    <xf numFmtId="164" fontId="0" fillId="0" borderId="12" xfId="0" applyNumberFormat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164" fontId="0" fillId="0" borderId="33" xfId="0" applyNumberFormat="1" applyBorder="1" applyAlignment="1" applyProtection="1">
      <alignment horizontal="center"/>
      <protection hidden="1"/>
    </xf>
    <xf numFmtId="164" fontId="0" fillId="0" borderId="34" xfId="0" applyNumberFormat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0" fontId="2" fillId="7" borderId="1" xfId="0" applyFont="1" applyFill="1" applyBorder="1" applyAlignment="1" applyProtection="1">
      <alignment horizontal="center"/>
      <protection hidden="1"/>
    </xf>
    <xf numFmtId="0" fontId="2" fillId="7" borderId="2" xfId="0" applyFont="1" applyFill="1" applyBorder="1" applyAlignment="1" applyProtection="1">
      <alignment horizontal="center"/>
      <protection hidden="1"/>
    </xf>
    <xf numFmtId="0" fontId="2" fillId="7" borderId="3" xfId="0" applyFont="1" applyFill="1" applyBorder="1" applyAlignment="1" applyProtection="1">
      <alignment horizontal="center"/>
      <protection hidden="1"/>
    </xf>
    <xf numFmtId="0" fontId="1" fillId="8" borderId="21" xfId="0" applyFont="1" applyFill="1" applyBorder="1" applyAlignment="1" applyProtection="1">
      <alignment horizontal="center"/>
      <protection hidden="1"/>
    </xf>
    <xf numFmtId="0" fontId="1" fillId="8" borderId="22" xfId="0" applyFont="1" applyFill="1" applyBorder="1" applyAlignment="1" applyProtection="1">
      <alignment horizontal="center"/>
      <protection hidden="1"/>
    </xf>
    <xf numFmtId="164" fontId="1" fillId="9" borderId="2" xfId="0" applyNumberFormat="1" applyFont="1" applyFill="1" applyBorder="1" applyAlignment="1" applyProtection="1">
      <alignment horizontal="center"/>
      <protection hidden="1"/>
    </xf>
    <xf numFmtId="164" fontId="1" fillId="9" borderId="3" xfId="0" applyNumberFormat="1" applyFont="1" applyFill="1" applyBorder="1" applyAlignment="1" applyProtection="1">
      <alignment horizontal="center"/>
      <protection hidden="1"/>
    </xf>
    <xf numFmtId="164" fontId="1" fillId="9" borderId="35" xfId="0" applyNumberFormat="1" applyFont="1" applyFill="1" applyBorder="1" applyAlignment="1" applyProtection="1">
      <alignment horizontal="center" vertical="center"/>
      <protection hidden="1"/>
    </xf>
    <xf numFmtId="0" fontId="1" fillId="9" borderId="30" xfId="0" applyFont="1" applyFill="1" applyBorder="1" applyAlignment="1" applyProtection="1">
      <alignment horizontal="center" vertical="center"/>
      <protection hidden="1"/>
    </xf>
    <xf numFmtId="0" fontId="1" fillId="10" borderId="8" xfId="0" applyFont="1" applyFill="1" applyBorder="1" applyAlignment="1" applyProtection="1">
      <alignment horizontal="center"/>
      <protection hidden="1"/>
    </xf>
    <xf numFmtId="0" fontId="1" fillId="10" borderId="9" xfId="0" applyFont="1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/>
      <protection hidden="1"/>
    </xf>
    <xf numFmtId="0" fontId="1" fillId="5" borderId="3" xfId="0" applyFont="1" applyFill="1" applyBorder="1" applyAlignment="1" applyProtection="1">
      <alignment horizontal="center"/>
      <protection hidden="1"/>
    </xf>
    <xf numFmtId="0" fontId="2" fillId="11" borderId="1" xfId="0" applyFont="1" applyFill="1" applyBorder="1" applyAlignment="1" applyProtection="1">
      <alignment horizontal="center"/>
      <protection hidden="1"/>
    </xf>
    <xf numFmtId="0" fontId="2" fillId="11" borderId="2" xfId="0" applyFont="1" applyFill="1" applyBorder="1" applyAlignment="1" applyProtection="1">
      <alignment horizontal="center"/>
      <protection hidden="1"/>
    </xf>
    <xf numFmtId="0" fontId="2" fillId="11" borderId="3" xfId="0" applyFont="1" applyFill="1" applyBorder="1" applyAlignment="1" applyProtection="1">
      <alignment horizontal="center"/>
      <protection hidden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B2" sqref="B2"/>
    </sheetView>
  </sheetViews>
  <sheetFormatPr defaultRowHeight="15"/>
  <cols>
    <col min="1" max="16384" width="9.140625" style="12"/>
  </cols>
  <sheetData>
    <row r="1" spans="1:9" ht="15.75" thickBot="1">
      <c r="A1" s="72" t="s">
        <v>0</v>
      </c>
      <c r="B1" s="73"/>
      <c r="C1" s="73"/>
      <c r="D1" s="73"/>
      <c r="E1" s="73"/>
      <c r="F1" s="73"/>
      <c r="G1" s="73"/>
      <c r="H1" s="73"/>
      <c r="I1" s="73"/>
    </row>
    <row r="2" spans="1:9" ht="15.75" thickBot="1">
      <c r="A2" s="43" t="s">
        <v>1</v>
      </c>
      <c r="B2" s="50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25</v>
      </c>
      <c r="H2" s="3" t="s">
        <v>26</v>
      </c>
      <c r="I2" s="4" t="s">
        <v>27</v>
      </c>
    </row>
    <row r="3" spans="1:9">
      <c r="A3" s="44"/>
      <c r="B3" s="49"/>
      <c r="C3" s="6"/>
      <c r="D3" s="6"/>
      <c r="E3" s="6"/>
      <c r="F3" s="6"/>
      <c r="G3" s="6"/>
      <c r="H3" s="6"/>
      <c r="I3" s="7"/>
    </row>
    <row r="4" spans="1:9">
      <c r="A4" s="44"/>
      <c r="B4" s="45"/>
      <c r="C4" s="8"/>
      <c r="D4" s="8"/>
      <c r="E4" s="8"/>
      <c r="F4" s="8"/>
      <c r="G4" s="8"/>
      <c r="H4" s="8"/>
      <c r="I4" s="9"/>
    </row>
    <row r="5" spans="1:9">
      <c r="A5" s="44"/>
      <c r="B5" s="45"/>
      <c r="C5" s="8"/>
      <c r="D5" s="8"/>
      <c r="E5" s="8"/>
      <c r="F5" s="8"/>
      <c r="G5" s="8"/>
      <c r="H5" s="8"/>
      <c r="I5" s="9"/>
    </row>
    <row r="6" spans="1:9">
      <c r="A6" s="44"/>
      <c r="B6" s="45"/>
      <c r="C6" s="8"/>
      <c r="D6" s="8"/>
      <c r="E6" s="8"/>
      <c r="F6" s="8"/>
      <c r="G6" s="8"/>
      <c r="H6" s="8"/>
      <c r="I6" s="9"/>
    </row>
    <row r="7" spans="1:9">
      <c r="A7" s="44"/>
      <c r="B7" s="45"/>
      <c r="C7" s="8"/>
      <c r="D7" s="8"/>
      <c r="E7" s="8"/>
      <c r="F7" s="8"/>
      <c r="G7" s="8"/>
      <c r="H7" s="8"/>
      <c r="I7" s="9"/>
    </row>
    <row r="8" spans="1:9">
      <c r="A8" s="44"/>
      <c r="B8" s="45"/>
      <c r="C8" s="8"/>
      <c r="D8" s="8"/>
      <c r="E8" s="8"/>
      <c r="F8" s="8"/>
      <c r="G8" s="8"/>
      <c r="H8" s="8"/>
      <c r="I8" s="9"/>
    </row>
    <row r="9" spans="1:9">
      <c r="A9" s="44"/>
      <c r="B9" s="45"/>
      <c r="C9" s="8"/>
      <c r="D9" s="8"/>
      <c r="E9" s="8"/>
      <c r="F9" s="8"/>
      <c r="G9" s="8"/>
      <c r="H9" s="8"/>
      <c r="I9" s="9"/>
    </row>
    <row r="10" spans="1:9">
      <c r="A10" s="44"/>
      <c r="B10" s="45"/>
      <c r="C10" s="8"/>
      <c r="D10" s="8"/>
      <c r="E10" s="8"/>
      <c r="F10" s="8"/>
      <c r="G10" s="8"/>
      <c r="H10" s="8"/>
      <c r="I10" s="9"/>
    </row>
    <row r="11" spans="1:9">
      <c r="A11" s="44"/>
      <c r="B11" s="45"/>
      <c r="C11" s="8"/>
      <c r="D11" s="8"/>
      <c r="E11" s="8"/>
      <c r="F11" s="8"/>
      <c r="G11" s="8"/>
      <c r="H11" s="8"/>
      <c r="I11" s="9"/>
    </row>
    <row r="12" spans="1:9">
      <c r="A12" s="44"/>
      <c r="B12" s="45"/>
      <c r="C12" s="8"/>
      <c r="D12" s="8"/>
      <c r="E12" s="8"/>
      <c r="F12" s="8"/>
      <c r="G12" s="8"/>
      <c r="H12" s="8"/>
      <c r="I12" s="9"/>
    </row>
    <row r="13" spans="1:9">
      <c r="A13" s="44"/>
      <c r="B13" s="45"/>
      <c r="C13" s="8"/>
      <c r="D13" s="8"/>
      <c r="E13" s="8"/>
      <c r="F13" s="8"/>
      <c r="G13" s="8"/>
      <c r="H13" s="8"/>
      <c r="I13" s="9"/>
    </row>
    <row r="14" spans="1:9">
      <c r="A14" s="44"/>
      <c r="B14" s="45"/>
      <c r="C14" s="8"/>
      <c r="D14" s="8"/>
      <c r="E14" s="8"/>
      <c r="F14" s="8"/>
      <c r="G14" s="8"/>
      <c r="H14" s="8"/>
      <c r="I14" s="9"/>
    </row>
    <row r="15" spans="1:9">
      <c r="A15" s="44"/>
      <c r="B15" s="45"/>
      <c r="C15" s="8"/>
      <c r="D15" s="8"/>
      <c r="E15" s="8"/>
      <c r="F15" s="8"/>
      <c r="G15" s="8"/>
      <c r="H15" s="8"/>
      <c r="I15" s="9"/>
    </row>
    <row r="16" spans="1:9">
      <c r="A16" s="44"/>
      <c r="B16" s="45"/>
      <c r="C16" s="8"/>
      <c r="D16" s="8"/>
      <c r="E16" s="8"/>
      <c r="F16" s="8"/>
      <c r="G16" s="8"/>
      <c r="H16" s="8"/>
      <c r="I16" s="9"/>
    </row>
    <row r="17" spans="1:9">
      <c r="A17" s="44"/>
      <c r="B17" s="45"/>
      <c r="C17" s="8"/>
      <c r="D17" s="8"/>
      <c r="E17" s="8"/>
      <c r="F17" s="8"/>
      <c r="G17" s="8"/>
      <c r="H17" s="8"/>
      <c r="I17" s="9"/>
    </row>
    <row r="18" spans="1:9" ht="15.75" thickBot="1">
      <c r="A18" s="44"/>
      <c r="B18" s="46"/>
      <c r="C18" s="47"/>
      <c r="D18" s="47"/>
      <c r="E18" s="47"/>
      <c r="F18" s="47"/>
      <c r="G18" s="47"/>
      <c r="H18" s="47"/>
      <c r="I18" s="48"/>
    </row>
    <row r="19" spans="1:9" ht="15.75" thickBot="1">
      <c r="A19" s="74" t="s">
        <v>7</v>
      </c>
      <c r="B19" s="75"/>
      <c r="C19" s="75"/>
      <c r="D19" s="75"/>
      <c r="E19" s="75"/>
      <c r="F19" s="75"/>
      <c r="G19" s="75"/>
      <c r="H19" s="75"/>
      <c r="I19" s="76"/>
    </row>
  </sheetData>
  <sheetProtection password="D649" sheet="1" objects="1" scenarios="1"/>
  <mergeCells count="2">
    <mergeCell ref="A1:I1"/>
    <mergeCell ref="A19:I19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I16" sqref="I16"/>
    </sheetView>
  </sheetViews>
  <sheetFormatPr defaultRowHeight="15"/>
  <cols>
    <col min="1" max="16384" width="9.140625" style="12"/>
  </cols>
  <sheetData>
    <row r="1" spans="1:12" ht="24" thickBot="1">
      <c r="A1" s="77" t="s">
        <v>29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6.5" thickTop="1" thickBot="1"/>
    <row r="3" spans="1:12" ht="15.75" thickBot="1">
      <c r="A3" s="11" t="s">
        <v>8</v>
      </c>
      <c r="C3" s="13"/>
      <c r="D3" s="14"/>
      <c r="E3" s="15"/>
      <c r="G3" s="82" t="s">
        <v>19</v>
      </c>
      <c r="H3" s="83"/>
      <c r="I3" s="83"/>
      <c r="J3" s="83"/>
      <c r="K3" s="83"/>
      <c r="L3" s="84"/>
    </row>
    <row r="4" spans="1:12" ht="15.75" thickBot="1">
      <c r="C4" s="16"/>
      <c r="D4" s="17"/>
      <c r="E4" s="18"/>
      <c r="G4" s="1" t="s">
        <v>1</v>
      </c>
      <c r="H4" s="2" t="s">
        <v>2</v>
      </c>
      <c r="I4" s="3" t="s">
        <v>3</v>
      </c>
      <c r="J4" s="3" t="s">
        <v>4</v>
      </c>
      <c r="K4" s="3" t="s">
        <v>5</v>
      </c>
      <c r="L4" s="4" t="s">
        <v>6</v>
      </c>
    </row>
    <row r="5" spans="1:12" ht="15.75" thickBot="1">
      <c r="C5" s="19"/>
      <c r="D5" s="19"/>
      <c r="E5" s="19"/>
      <c r="G5" s="5">
        <f>E4</f>
        <v>0</v>
      </c>
      <c r="H5" s="36" t="e">
        <f t="shared" ref="H5:H10" si="0">VLOOKUP($G5,tabdati,2,FALSE)</f>
        <v>#N/A</v>
      </c>
      <c r="I5" s="36" t="e">
        <f t="shared" ref="I5:I10" si="1">VLOOKUP($G5,tabdati,3,FALSE)</f>
        <v>#N/A</v>
      </c>
      <c r="J5" s="36" t="e">
        <f t="shared" ref="J5:J10" si="2">VLOOKUP($G5,tabdati,4,FALSE)</f>
        <v>#N/A</v>
      </c>
      <c r="K5" s="36" t="e">
        <f t="shared" ref="K5:K10" si="3">VLOOKUP($G5,tabdati,5,FALSE)</f>
        <v>#N/A</v>
      </c>
      <c r="L5" s="37" t="e">
        <f t="shared" ref="L5:L10" si="4">VLOOKUP($G5,tabdati,6,FALSE)</f>
        <v>#N/A</v>
      </c>
    </row>
    <row r="6" spans="1:12">
      <c r="A6" s="20" t="s">
        <v>9</v>
      </c>
      <c r="C6" s="21">
        <f>C4</f>
        <v>0</v>
      </c>
      <c r="D6" s="22">
        <f>C3</f>
        <v>0</v>
      </c>
      <c r="E6" s="23">
        <f>D3</f>
        <v>0</v>
      </c>
      <c r="G6" s="5">
        <f>E3</f>
        <v>0</v>
      </c>
      <c r="H6" s="36" t="e">
        <f t="shared" si="0"/>
        <v>#N/A</v>
      </c>
      <c r="I6" s="36" t="e">
        <f t="shared" si="1"/>
        <v>#N/A</v>
      </c>
      <c r="J6" s="36" t="e">
        <f t="shared" si="2"/>
        <v>#N/A</v>
      </c>
      <c r="K6" s="36" t="e">
        <f t="shared" si="3"/>
        <v>#N/A</v>
      </c>
      <c r="L6" s="37" t="e">
        <f t="shared" si="4"/>
        <v>#N/A</v>
      </c>
    </row>
    <row r="7" spans="1:12" ht="15.75" thickBot="1">
      <c r="C7" s="24">
        <f>D4</f>
        <v>0</v>
      </c>
      <c r="D7" s="25">
        <f>E4</f>
        <v>0</v>
      </c>
      <c r="E7" s="26">
        <f>E3</f>
        <v>0</v>
      </c>
      <c r="G7" s="5">
        <f>D3</f>
        <v>0</v>
      </c>
      <c r="H7" s="36" t="e">
        <f t="shared" si="0"/>
        <v>#N/A</v>
      </c>
      <c r="I7" s="36" t="e">
        <f t="shared" si="1"/>
        <v>#N/A</v>
      </c>
      <c r="J7" s="36" t="e">
        <f t="shared" si="2"/>
        <v>#N/A</v>
      </c>
      <c r="K7" s="36" t="e">
        <f t="shared" si="3"/>
        <v>#N/A</v>
      </c>
      <c r="L7" s="37" t="e">
        <f t="shared" si="4"/>
        <v>#N/A</v>
      </c>
    </row>
    <row r="8" spans="1:12" ht="15.75" thickBot="1">
      <c r="C8" s="19"/>
      <c r="D8" s="19"/>
      <c r="E8" s="19"/>
      <c r="G8" s="5">
        <f>C3</f>
        <v>0</v>
      </c>
      <c r="H8" s="36" t="e">
        <f t="shared" si="0"/>
        <v>#N/A</v>
      </c>
      <c r="I8" s="36" t="e">
        <f t="shared" si="1"/>
        <v>#N/A</v>
      </c>
      <c r="J8" s="36" t="e">
        <f t="shared" si="2"/>
        <v>#N/A</v>
      </c>
      <c r="K8" s="36" t="e">
        <f t="shared" si="3"/>
        <v>#N/A</v>
      </c>
      <c r="L8" s="37" t="e">
        <f t="shared" si="4"/>
        <v>#N/A</v>
      </c>
    </row>
    <row r="9" spans="1:12">
      <c r="A9" s="20" t="s">
        <v>10</v>
      </c>
      <c r="C9" s="21">
        <f>C7</f>
        <v>0</v>
      </c>
      <c r="D9" s="22">
        <f>C6</f>
        <v>0</v>
      </c>
      <c r="E9" s="23">
        <f>D6</f>
        <v>0</v>
      </c>
      <c r="G9" s="5">
        <f>C4</f>
        <v>0</v>
      </c>
      <c r="H9" s="36" t="e">
        <f t="shared" si="0"/>
        <v>#N/A</v>
      </c>
      <c r="I9" s="36" t="e">
        <f t="shared" si="1"/>
        <v>#N/A</v>
      </c>
      <c r="J9" s="36" t="e">
        <f t="shared" si="2"/>
        <v>#N/A</v>
      </c>
      <c r="K9" s="36" t="e">
        <f t="shared" si="3"/>
        <v>#N/A</v>
      </c>
      <c r="L9" s="37" t="e">
        <f t="shared" si="4"/>
        <v>#N/A</v>
      </c>
    </row>
    <row r="10" spans="1:12" ht="15.75" thickBot="1">
      <c r="C10" s="24">
        <f>D7</f>
        <v>0</v>
      </c>
      <c r="D10" s="25">
        <f>E7</f>
        <v>0</v>
      </c>
      <c r="E10" s="26">
        <f>E6</f>
        <v>0</v>
      </c>
      <c r="G10" s="10">
        <f>D4</f>
        <v>0</v>
      </c>
      <c r="H10" s="36" t="e">
        <f t="shared" si="0"/>
        <v>#N/A</v>
      </c>
      <c r="I10" s="36" t="e">
        <f t="shared" si="1"/>
        <v>#N/A</v>
      </c>
      <c r="J10" s="36" t="e">
        <f t="shared" si="2"/>
        <v>#N/A</v>
      </c>
      <c r="K10" s="36" t="e">
        <f t="shared" si="3"/>
        <v>#N/A</v>
      </c>
      <c r="L10" s="37" t="e">
        <f t="shared" si="4"/>
        <v>#N/A</v>
      </c>
    </row>
    <row r="11" spans="1:12" ht="15.75" thickBot="1">
      <c r="C11" s="19"/>
      <c r="D11" s="19"/>
      <c r="E11" s="19"/>
      <c r="G11" s="87" t="s">
        <v>7</v>
      </c>
      <c r="H11" s="88"/>
      <c r="I11" s="88"/>
      <c r="J11" s="88"/>
      <c r="K11" s="88"/>
      <c r="L11" s="89"/>
    </row>
    <row r="12" spans="1:12" ht="15.75" thickBot="1">
      <c r="A12" s="20" t="s">
        <v>11</v>
      </c>
      <c r="C12" s="21">
        <f>C10</f>
        <v>0</v>
      </c>
      <c r="D12" s="22">
        <f>C9</f>
        <v>0</v>
      </c>
      <c r="E12" s="23">
        <f>D9</f>
        <v>0</v>
      </c>
    </row>
    <row r="13" spans="1:12" ht="15.75" thickBot="1">
      <c r="C13" s="24">
        <f>D10</f>
        <v>0</v>
      </c>
      <c r="D13" s="25">
        <f>E10</f>
        <v>0</v>
      </c>
      <c r="E13" s="26">
        <f>E9</f>
        <v>0</v>
      </c>
      <c r="G13" s="90" t="s">
        <v>14</v>
      </c>
      <c r="H13" s="91"/>
      <c r="I13" s="91"/>
      <c r="J13" s="91"/>
      <c r="K13" s="91"/>
      <c r="L13" s="92"/>
    </row>
    <row r="14" spans="1:12" ht="15.75" thickBot="1">
      <c r="C14" s="19"/>
      <c r="D14" s="19"/>
      <c r="E14" s="19"/>
      <c r="G14" s="27" t="s">
        <v>15</v>
      </c>
      <c r="H14" s="28" t="s">
        <v>16</v>
      </c>
      <c r="I14" s="29" t="s">
        <v>17</v>
      </c>
      <c r="J14" s="29" t="s">
        <v>6</v>
      </c>
      <c r="K14" s="93" t="s">
        <v>18</v>
      </c>
      <c r="L14" s="94"/>
    </row>
    <row r="15" spans="1:12">
      <c r="A15" s="20" t="s">
        <v>12</v>
      </c>
      <c r="C15" s="21">
        <f>C13</f>
        <v>0</v>
      </c>
      <c r="D15" s="22">
        <f>C12</f>
        <v>0</v>
      </c>
      <c r="E15" s="23">
        <f>D12</f>
        <v>0</v>
      </c>
      <c r="G15" s="30">
        <v>1</v>
      </c>
      <c r="H15" s="31" t="str">
        <f>IFERROR(AVERAGE(H5:I5),"")</f>
        <v/>
      </c>
      <c r="I15" s="32" t="str">
        <f>IFERROR(AVERAGE(AVERAGE(J6:K6),AVERAGE(J7:K7),AVERAGE(J8:K8)),"")</f>
        <v/>
      </c>
      <c r="J15" s="32" t="str">
        <f>IFERROR(AVERAGE(L6:L8),"")</f>
        <v/>
      </c>
      <c r="K15" s="78" t="str">
        <f>IFERROR((2*J15+5*I15+H15)/8,"")</f>
        <v/>
      </c>
      <c r="L15" s="79"/>
    </row>
    <row r="16" spans="1:12" ht="15.75" thickBot="1">
      <c r="C16" s="24">
        <f>D13</f>
        <v>0</v>
      </c>
      <c r="D16" s="25">
        <f>E13</f>
        <v>0</v>
      </c>
      <c r="E16" s="26">
        <f>E12</f>
        <v>0</v>
      </c>
      <c r="G16" s="33">
        <v>6</v>
      </c>
      <c r="H16" s="34" t="str">
        <f t="shared" ref="H16:H20" si="5">IFERROR(AVERAGE(H6:I6),"")</f>
        <v/>
      </c>
      <c r="I16" s="35" t="str">
        <f t="shared" ref="I16:I17" si="6">IFERROR(AVERAGE(AVERAGE(J7:K7),AVERAGE(J8:K8),AVERAGE(J9:K9)),"")</f>
        <v/>
      </c>
      <c r="J16" s="35" t="str">
        <f t="shared" ref="J16:J17" si="7">IFERROR(AVERAGE(L7:L9),"")</f>
        <v/>
      </c>
      <c r="K16" s="80" t="str">
        <f t="shared" ref="K16:K20" si="8">IFERROR((2*J16+5*I16+H16)/8,"")</f>
        <v/>
      </c>
      <c r="L16" s="81"/>
    </row>
    <row r="17" spans="1:12" ht="15.75" thickBot="1">
      <c r="C17" s="19"/>
      <c r="D17" s="19"/>
      <c r="E17" s="19"/>
      <c r="G17" s="33">
        <v>5</v>
      </c>
      <c r="H17" s="34" t="str">
        <f t="shared" si="5"/>
        <v/>
      </c>
      <c r="I17" s="35" t="str">
        <f t="shared" si="6"/>
        <v/>
      </c>
      <c r="J17" s="35" t="str">
        <f t="shared" si="7"/>
        <v/>
      </c>
      <c r="K17" s="80" t="str">
        <f t="shared" si="8"/>
        <v/>
      </c>
      <c r="L17" s="81"/>
    </row>
    <row r="18" spans="1:12">
      <c r="A18" s="20" t="s">
        <v>13</v>
      </c>
      <c r="C18" s="21">
        <f>C16</f>
        <v>0</v>
      </c>
      <c r="D18" s="22">
        <f>C15</f>
        <v>0</v>
      </c>
      <c r="E18" s="23">
        <f>D15</f>
        <v>0</v>
      </c>
      <c r="G18" s="33">
        <v>4</v>
      </c>
      <c r="H18" s="34" t="str">
        <f t="shared" si="5"/>
        <v/>
      </c>
      <c r="I18" s="35" t="str">
        <f>IFERROR(AVERAGE(AVERAGE(J9:K9),AVERAGE(J10:K10)),"")</f>
        <v/>
      </c>
      <c r="J18" s="35" t="str">
        <f>IFERROR(AVERAGE(L9:L10,L5),"")</f>
        <v/>
      </c>
      <c r="K18" s="80" t="str">
        <f t="shared" si="8"/>
        <v/>
      </c>
      <c r="L18" s="81"/>
    </row>
    <row r="19" spans="1:12" ht="15.75" thickBot="1">
      <c r="C19" s="24">
        <f>D16</f>
        <v>0</v>
      </c>
      <c r="D19" s="25">
        <f>E16</f>
        <v>0</v>
      </c>
      <c r="E19" s="26">
        <f>E15</f>
        <v>0</v>
      </c>
      <c r="G19" s="33">
        <v>3</v>
      </c>
      <c r="H19" s="34" t="str">
        <f t="shared" si="5"/>
        <v/>
      </c>
      <c r="I19" s="35" t="str">
        <f>IFERROR(AVERAGE(AVERAGE(J10:K10),AVERAGE(J6:K6)),"")</f>
        <v/>
      </c>
      <c r="J19" s="35" t="str">
        <f>IFERROR(AVERAGE(L10,L5:L6),"")</f>
        <v/>
      </c>
      <c r="K19" s="80" t="str">
        <f t="shared" si="8"/>
        <v/>
      </c>
      <c r="L19" s="81"/>
    </row>
    <row r="20" spans="1:12" ht="15.75" thickBot="1">
      <c r="G20" s="38">
        <v>2</v>
      </c>
      <c r="H20" s="39" t="str">
        <f t="shared" si="5"/>
        <v/>
      </c>
      <c r="I20" s="40" t="str">
        <f>IFERROR(AVERAGE(AVERAGE(J6:K6),AVERAGE(J7:K7)),"")</f>
        <v/>
      </c>
      <c r="J20" s="40" t="str">
        <f>IFERROR(AVERAGE(L5:L7),"")</f>
        <v/>
      </c>
      <c r="K20" s="85" t="str">
        <f t="shared" si="8"/>
        <v/>
      </c>
      <c r="L20" s="86"/>
    </row>
    <row r="21" spans="1:12" ht="15.75" thickBot="1">
      <c r="G21" s="41" t="s">
        <v>20</v>
      </c>
      <c r="H21" s="42" t="e">
        <f>AVERAGE(H15:H20)</f>
        <v>#DIV/0!</v>
      </c>
      <c r="I21" s="42" t="e">
        <f t="shared" ref="I21:J21" si="9">AVERAGE(I15:I20)</f>
        <v>#DIV/0!</v>
      </c>
      <c r="J21" s="42" t="e">
        <f t="shared" si="9"/>
        <v>#DIV/0!</v>
      </c>
      <c r="K21" s="97" t="e">
        <f>AVERAGE(K15:L20)</f>
        <v>#DIV/0!</v>
      </c>
      <c r="L21" s="98"/>
    </row>
    <row r="22" spans="1:12" ht="15.75" thickBot="1"/>
    <row r="23" spans="1:12" ht="15.75" thickBot="1">
      <c r="A23" s="101" t="s">
        <v>28</v>
      </c>
      <c r="B23" s="102"/>
      <c r="C23" s="102"/>
      <c r="D23" s="103"/>
      <c r="G23" s="104" t="s">
        <v>21</v>
      </c>
      <c r="H23" s="105"/>
      <c r="I23" s="105"/>
      <c r="J23" s="105"/>
      <c r="K23" s="105"/>
      <c r="L23" s="106"/>
    </row>
    <row r="24" spans="1:12" ht="15.75" thickBot="1">
      <c r="A24" s="53"/>
      <c r="B24" s="54" t="s">
        <v>22</v>
      </c>
      <c r="C24" s="55" t="s">
        <v>23</v>
      </c>
      <c r="D24" s="56" t="s">
        <v>24</v>
      </c>
      <c r="G24" s="61" t="s">
        <v>15</v>
      </c>
      <c r="H24" s="62" t="s">
        <v>22</v>
      </c>
      <c r="I24" s="63" t="s">
        <v>23</v>
      </c>
      <c r="J24" s="63" t="s">
        <v>24</v>
      </c>
      <c r="K24" s="99" t="s">
        <v>18</v>
      </c>
      <c r="L24" s="100"/>
    </row>
    <row r="25" spans="1:12">
      <c r="A25" s="57" t="s">
        <v>8</v>
      </c>
      <c r="B25" s="65"/>
      <c r="C25" s="66"/>
      <c r="D25" s="67"/>
      <c r="G25" s="51">
        <v>1</v>
      </c>
      <c r="H25" s="36" t="str">
        <f t="shared" ref="H25:H30" si="10">IFERROR(VLOOKUP(B25,tabdaticonrice,7,FALSE),"")</f>
        <v/>
      </c>
      <c r="I25" s="36" t="str">
        <f t="shared" ref="I25:I30" si="11">IFERROR(VLOOKUP(C25,tabdaticonrice,8,FALSE),"")</f>
        <v/>
      </c>
      <c r="J25" s="36" t="str">
        <f t="shared" ref="J25:J30" si="12">IFERROR(VLOOKUP(D25,tabdaticonrice,9,FALSE),"")</f>
        <v/>
      </c>
      <c r="K25" s="80" t="str">
        <f>IFERROR(AVERAGE(H25:J25),"Nessun dato")</f>
        <v>Nessun dato</v>
      </c>
      <c r="L25" s="81"/>
    </row>
    <row r="26" spans="1:12">
      <c r="A26" s="58" t="s">
        <v>9</v>
      </c>
      <c r="B26" s="68"/>
      <c r="C26" s="69"/>
      <c r="D26" s="70"/>
      <c r="G26" s="51">
        <v>6</v>
      </c>
      <c r="H26" s="36" t="str">
        <f t="shared" si="10"/>
        <v/>
      </c>
      <c r="I26" s="36" t="str">
        <f t="shared" si="11"/>
        <v/>
      </c>
      <c r="J26" s="36" t="str">
        <f t="shared" si="12"/>
        <v/>
      </c>
      <c r="K26" s="80" t="str">
        <f t="shared" ref="K26:K30" si="13">IFERROR(AVERAGE(H26:J26),"Nessun dato")</f>
        <v>Nessun dato</v>
      </c>
      <c r="L26" s="81"/>
    </row>
    <row r="27" spans="1:12">
      <c r="A27" s="58" t="s">
        <v>10</v>
      </c>
      <c r="B27" s="68"/>
      <c r="C27" s="69"/>
      <c r="D27" s="70"/>
      <c r="G27" s="51">
        <v>5</v>
      </c>
      <c r="H27" s="36" t="str">
        <f t="shared" si="10"/>
        <v/>
      </c>
      <c r="I27" s="36" t="str">
        <f t="shared" si="11"/>
        <v/>
      </c>
      <c r="J27" s="36" t="str">
        <f t="shared" si="12"/>
        <v/>
      </c>
      <c r="K27" s="80" t="str">
        <f t="shared" si="13"/>
        <v>Nessun dato</v>
      </c>
      <c r="L27" s="81"/>
    </row>
    <row r="28" spans="1:12">
      <c r="A28" s="58" t="s">
        <v>11</v>
      </c>
      <c r="B28" s="68"/>
      <c r="C28" s="69"/>
      <c r="D28" s="70"/>
      <c r="G28" s="51">
        <v>4</v>
      </c>
      <c r="H28" s="36" t="str">
        <f t="shared" si="10"/>
        <v/>
      </c>
      <c r="I28" s="36" t="str">
        <f t="shared" si="11"/>
        <v/>
      </c>
      <c r="J28" s="36" t="str">
        <f t="shared" si="12"/>
        <v/>
      </c>
      <c r="K28" s="80" t="str">
        <f t="shared" si="13"/>
        <v>Nessun dato</v>
      </c>
      <c r="L28" s="81"/>
    </row>
    <row r="29" spans="1:12">
      <c r="A29" s="58" t="s">
        <v>12</v>
      </c>
      <c r="B29" s="68"/>
      <c r="C29" s="69"/>
      <c r="D29" s="70"/>
      <c r="G29" s="51">
        <v>3</v>
      </c>
      <c r="H29" s="36" t="str">
        <f t="shared" si="10"/>
        <v/>
      </c>
      <c r="I29" s="36" t="str">
        <f t="shared" si="11"/>
        <v/>
      </c>
      <c r="J29" s="36" t="str">
        <f t="shared" si="12"/>
        <v/>
      </c>
      <c r="K29" s="80" t="str">
        <f t="shared" si="13"/>
        <v>Nessun dato</v>
      </c>
      <c r="L29" s="81"/>
    </row>
    <row r="30" spans="1:12" ht="15.75" thickBot="1">
      <c r="A30" s="59" t="s">
        <v>13</v>
      </c>
      <c r="B30" s="71"/>
      <c r="C30" s="17"/>
      <c r="D30" s="18"/>
      <c r="G30" s="52">
        <v>2</v>
      </c>
      <c r="H30" s="60" t="str">
        <f t="shared" si="10"/>
        <v/>
      </c>
      <c r="I30" s="60" t="str">
        <f t="shared" si="11"/>
        <v/>
      </c>
      <c r="J30" s="60" t="str">
        <f t="shared" si="12"/>
        <v/>
      </c>
      <c r="K30" s="85" t="str">
        <f t="shared" si="13"/>
        <v>Nessun dato</v>
      </c>
      <c r="L30" s="86"/>
    </row>
    <row r="31" spans="1:12" ht="15.75" thickBot="1">
      <c r="G31" s="53" t="s">
        <v>20</v>
      </c>
      <c r="H31" s="64" t="str">
        <f>IFERROR(AVERAGE(H25:H30), "")</f>
        <v/>
      </c>
      <c r="I31" s="64" t="str">
        <f t="shared" ref="I31:J31" si="14">IFERROR(AVERAGE(I25:I30), "")</f>
        <v/>
      </c>
      <c r="J31" s="64" t="str">
        <f t="shared" si="14"/>
        <v/>
      </c>
      <c r="K31" s="95" t="str">
        <f t="shared" ref="K31" si="15">IFERROR(AVERAGE(H31:J31),"Nessun dato")</f>
        <v>Nessun dato</v>
      </c>
      <c r="L31" s="96"/>
    </row>
  </sheetData>
  <sheetProtection password="D649" sheet="1" objects="1" scenarios="1"/>
  <mergeCells count="22">
    <mergeCell ref="A23:D23"/>
    <mergeCell ref="K28:L28"/>
    <mergeCell ref="K29:L29"/>
    <mergeCell ref="K30:L30"/>
    <mergeCell ref="G23:L23"/>
    <mergeCell ref="K31:L31"/>
    <mergeCell ref="K21:L21"/>
    <mergeCell ref="K24:L24"/>
    <mergeCell ref="K25:L25"/>
    <mergeCell ref="K26:L26"/>
    <mergeCell ref="K27:L27"/>
    <mergeCell ref="K19:L19"/>
    <mergeCell ref="K20:L20"/>
    <mergeCell ref="G11:L11"/>
    <mergeCell ref="G13:L13"/>
    <mergeCell ref="K14:L14"/>
    <mergeCell ref="A1:L1"/>
    <mergeCell ref="K15:L15"/>
    <mergeCell ref="K16:L16"/>
    <mergeCell ref="K17:L17"/>
    <mergeCell ref="K18:L18"/>
    <mergeCell ref="G3:L3"/>
  </mergeCells>
  <pageMargins left="0.7" right="0.7" top="0.75" bottom="0.75" header="0.3" footer="0.3"/>
  <pageSetup paperSize="9" orientation="landscape" horizontalDpi="4294967292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Rosa</vt:lpstr>
      <vt:lpstr>Sestetto</vt:lpstr>
      <vt:lpstr>d</vt:lpstr>
      <vt:lpstr>tabdati</vt:lpstr>
      <vt:lpstr>tabdaticonrice</vt:lpstr>
      <vt:lpstr>z6P1</vt:lpstr>
    </vt:vector>
  </TitlesOfParts>
  <Company>Astas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 Asta</cp:lastModifiedBy>
  <cp:lastPrinted>2008-03-08T13:54:48Z</cp:lastPrinted>
  <dcterms:created xsi:type="dcterms:W3CDTF">2008-01-21T21:37:56Z</dcterms:created>
  <dcterms:modified xsi:type="dcterms:W3CDTF">2008-05-12T11:51:06Z</dcterms:modified>
</cp:coreProperties>
</file>